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0"/>
  </bookViews>
  <sheets>
    <sheet name="水质分析报告1" sheetId="1" r:id="rId1"/>
    <sheet name="水质分析报告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<sst xmlns="http://schemas.openxmlformats.org/spreadsheetml/2006/main" count="136" uniqueCount="108">
  <si>
    <t>工程编号</t>
  </si>
  <si>
    <t>KC2011-176</t>
  </si>
  <si>
    <t>分析编号</t>
  </si>
  <si>
    <t>取水深度</t>
  </si>
  <si>
    <t>工程名称</t>
  </si>
  <si>
    <t>滨河路曲家河桥</t>
  </si>
  <si>
    <t>取水日期</t>
  </si>
  <si>
    <t>2011.6.3</t>
  </si>
  <si>
    <t>试样编号</t>
  </si>
  <si>
    <t>ZK3-4</t>
  </si>
  <si>
    <t>水温</t>
  </si>
  <si>
    <t>分析日期</t>
  </si>
  <si>
    <t>2011.6.7</t>
  </si>
  <si>
    <t>气温</t>
  </si>
  <si>
    <t>报告日期</t>
  </si>
  <si>
    <t>2011.6.8</t>
  </si>
  <si>
    <t>气味</t>
  </si>
  <si>
    <t>无</t>
  </si>
  <si>
    <t>硬度</t>
  </si>
  <si>
    <t>口味</t>
  </si>
  <si>
    <t>全硬度</t>
  </si>
  <si>
    <t>色度</t>
  </si>
  <si>
    <t>碳酸盐硬度</t>
  </si>
  <si>
    <t>透明度</t>
  </si>
  <si>
    <t>透明</t>
  </si>
  <si>
    <t>非碳酸盐硬度</t>
  </si>
  <si>
    <t>浑度</t>
  </si>
  <si>
    <t>负硬度</t>
  </si>
  <si>
    <t>项目</t>
  </si>
  <si>
    <t>特殊项目</t>
  </si>
  <si>
    <t>阳离子</t>
  </si>
  <si>
    <t>消耗氧</t>
  </si>
  <si>
    <t>溶解氧</t>
  </si>
  <si>
    <t>合计</t>
  </si>
  <si>
    <t>悬浮物</t>
  </si>
  <si>
    <t>阴离子</t>
  </si>
  <si>
    <t>矿化度</t>
  </si>
  <si>
    <t>As</t>
  </si>
  <si>
    <t>备注</t>
  </si>
  <si>
    <r>
      <t>水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质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分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析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报</t>
    </r>
    <r>
      <rPr>
        <b/>
        <sz val="18"/>
        <rFont val="Times New Roman"/>
        <family val="1"/>
      </rPr>
      <t xml:space="preserve"> </t>
    </r>
    <r>
      <rPr>
        <b/>
        <sz val="18"/>
        <rFont val="宋体"/>
        <family val="0"/>
      </rPr>
      <t>告</t>
    </r>
  </si>
  <si>
    <r>
      <t>.</t>
    </r>
    <r>
      <rPr>
        <sz val="11"/>
        <rFont val="宋体"/>
        <family val="0"/>
      </rPr>
      <t>水源</t>
    </r>
  </si>
  <si>
    <r>
      <t>碳酸钙硬度（毫克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升）</t>
    </r>
  </si>
  <si>
    <r>
      <t>毫克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升</t>
    </r>
  </si>
  <si>
    <r>
      <t>毫克当量</t>
    </r>
    <r>
      <rPr>
        <sz val="11"/>
        <rFont val="Times New Roman"/>
        <family val="1"/>
      </rPr>
      <t>/</t>
    </r>
    <r>
      <rPr>
        <sz val="11"/>
        <rFont val="宋体"/>
        <family val="0"/>
      </rPr>
      <t>升</t>
    </r>
  </si>
  <si>
    <r>
      <t>当量</t>
    </r>
    <r>
      <rPr>
        <sz val="11"/>
        <rFont val="Times New Roman"/>
        <family val="1"/>
      </rPr>
      <t>%</t>
    </r>
  </si>
  <si>
    <r>
      <t>Ca</t>
    </r>
    <r>
      <rPr>
        <vertAlign val="superscript"/>
        <sz val="11"/>
        <rFont val="Times New Roman"/>
        <family val="1"/>
      </rPr>
      <t>2+</t>
    </r>
  </si>
  <si>
    <r>
      <t>PH</t>
    </r>
    <r>
      <rPr>
        <sz val="11"/>
        <rFont val="宋体"/>
        <family val="0"/>
      </rPr>
      <t>值</t>
    </r>
  </si>
  <si>
    <r>
      <t>Mg</t>
    </r>
    <r>
      <rPr>
        <vertAlign val="superscript"/>
        <sz val="11"/>
        <rFont val="Times New Roman"/>
        <family val="1"/>
      </rPr>
      <t>2+</t>
    </r>
  </si>
  <si>
    <r>
      <t>游离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</si>
  <si>
    <r>
      <t>Fe</t>
    </r>
    <r>
      <rPr>
        <vertAlign val="superscript"/>
        <sz val="11"/>
        <rFont val="Times New Roman"/>
        <family val="1"/>
      </rPr>
      <t>3+</t>
    </r>
  </si>
  <si>
    <r>
      <t>侵蚀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</si>
  <si>
    <r>
      <t>Fe</t>
    </r>
    <r>
      <rPr>
        <vertAlign val="superscript"/>
        <sz val="11"/>
        <rFont val="Times New Roman"/>
        <family val="1"/>
      </rPr>
      <t>2+</t>
    </r>
  </si>
  <si>
    <r>
      <t>NH</t>
    </r>
    <r>
      <rPr>
        <vertAlign val="superscript"/>
        <sz val="11"/>
        <rFont val="Times New Roman"/>
        <family val="1"/>
      </rPr>
      <t>+</t>
    </r>
  </si>
  <si>
    <r>
      <t>K</t>
    </r>
    <r>
      <rPr>
        <vertAlign val="superscript"/>
        <sz val="11"/>
        <rFont val="Times New Roman"/>
        <family val="1"/>
      </rPr>
      <t>+</t>
    </r>
    <r>
      <rPr>
        <sz val="11"/>
        <rFont val="Times New Roman"/>
        <family val="1"/>
      </rPr>
      <t>+Na</t>
    </r>
    <r>
      <rPr>
        <vertAlign val="superscript"/>
        <sz val="11"/>
        <rFont val="Times New Roman"/>
        <family val="1"/>
      </rPr>
      <t>+</t>
    </r>
  </si>
  <si>
    <r>
      <t>可溶性</t>
    </r>
    <r>
      <rPr>
        <sz val="11"/>
        <rFont val="Times New Roman"/>
        <family val="1"/>
      </rPr>
      <t>SiO</t>
    </r>
    <r>
      <rPr>
        <vertAlign val="subscript"/>
        <sz val="11"/>
        <rFont val="Times New Roman"/>
        <family val="1"/>
      </rPr>
      <t>2</t>
    </r>
  </si>
  <si>
    <r>
      <t>Mn</t>
    </r>
    <r>
      <rPr>
        <vertAlign val="superscript"/>
        <sz val="11"/>
        <rFont val="Times New Roman"/>
        <family val="1"/>
      </rPr>
      <t>2+</t>
    </r>
  </si>
  <si>
    <r>
      <t>H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S</t>
    </r>
  </si>
  <si>
    <r>
      <t>CI</t>
    </r>
    <r>
      <rPr>
        <vertAlign val="superscript"/>
        <sz val="11"/>
        <rFont val="Times New Roman"/>
        <family val="1"/>
      </rPr>
      <t>-</t>
    </r>
  </si>
  <si>
    <r>
      <t>SO</t>
    </r>
    <r>
      <rPr>
        <vertAlign val="subscript"/>
        <sz val="11"/>
        <rFont val="Times New Roman"/>
        <family val="1"/>
      </rPr>
      <t>4</t>
    </r>
    <r>
      <rPr>
        <vertAlign val="superscript"/>
        <sz val="11"/>
        <rFont val="Times New Roman"/>
        <family val="1"/>
      </rPr>
      <t>2-</t>
    </r>
  </si>
  <si>
    <r>
      <t>HCO</t>
    </r>
    <r>
      <rPr>
        <vertAlign val="sub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-</t>
    </r>
  </si>
  <si>
    <r>
      <t>Hg</t>
    </r>
    <r>
      <rPr>
        <vertAlign val="superscript"/>
        <sz val="11"/>
        <rFont val="Times New Roman"/>
        <family val="1"/>
      </rPr>
      <t>2+</t>
    </r>
  </si>
  <si>
    <r>
      <t>CO</t>
    </r>
    <r>
      <rPr>
        <vertAlign val="sub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2-</t>
    </r>
  </si>
  <si>
    <r>
      <t>CN</t>
    </r>
    <r>
      <rPr>
        <vertAlign val="superscript"/>
        <sz val="11"/>
        <rFont val="Times New Roman"/>
        <family val="1"/>
      </rPr>
      <t>-</t>
    </r>
  </si>
  <si>
    <r>
      <t>NO</t>
    </r>
    <r>
      <rPr>
        <vertAlign val="subscript"/>
        <sz val="11"/>
        <rFont val="Times New Roman"/>
        <family val="1"/>
      </rPr>
      <t>3</t>
    </r>
    <r>
      <rPr>
        <vertAlign val="superscript"/>
        <sz val="11"/>
        <rFont val="Times New Roman"/>
        <family val="1"/>
      </rPr>
      <t>-</t>
    </r>
  </si>
  <si>
    <r>
      <t>Cr</t>
    </r>
    <r>
      <rPr>
        <vertAlign val="superscript"/>
        <sz val="11"/>
        <rFont val="Times New Roman"/>
        <family val="1"/>
      </rPr>
      <t>6+</t>
    </r>
  </si>
  <si>
    <r>
      <t>NO</t>
    </r>
    <r>
      <rPr>
        <vertAlign val="subscript"/>
        <sz val="11"/>
        <rFont val="Times New Roman"/>
        <family val="1"/>
      </rPr>
      <t>2</t>
    </r>
    <r>
      <rPr>
        <vertAlign val="superscript"/>
        <sz val="11"/>
        <rFont val="Times New Roman"/>
        <family val="1"/>
      </rPr>
      <t>-</t>
    </r>
  </si>
  <si>
    <r>
      <t>Pb</t>
    </r>
    <r>
      <rPr>
        <vertAlign val="superscript"/>
        <sz val="11"/>
        <rFont val="Times New Roman"/>
        <family val="1"/>
      </rPr>
      <t>2+</t>
    </r>
  </si>
  <si>
    <r>
      <t>OH</t>
    </r>
    <r>
      <rPr>
        <vertAlign val="superscript"/>
        <sz val="11"/>
        <rFont val="Times New Roman"/>
        <family val="1"/>
      </rPr>
      <t>-</t>
    </r>
  </si>
  <si>
    <r>
      <t>F</t>
    </r>
    <r>
      <rPr>
        <vertAlign val="superscript"/>
        <sz val="11"/>
        <rFont val="Times New Roman"/>
        <family val="1"/>
      </rPr>
      <t>-</t>
    </r>
  </si>
  <si>
    <t>试验：</t>
  </si>
  <si>
    <r>
      <t xml:space="preserve">   </t>
    </r>
    <r>
      <rPr>
        <sz val="11"/>
        <rFont val="宋体"/>
        <family val="0"/>
      </rPr>
      <t>郭岩</t>
    </r>
  </si>
  <si>
    <r>
      <t xml:space="preserve">   </t>
    </r>
    <r>
      <rPr>
        <sz val="11"/>
        <rFont val="宋体"/>
        <family val="0"/>
      </rPr>
      <t>日期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2011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3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17</t>
    </r>
    <r>
      <rPr>
        <sz val="11"/>
        <rFont val="宋体"/>
        <family val="0"/>
      </rPr>
      <t>日</t>
    </r>
  </si>
  <si>
    <t>5.0m</t>
  </si>
  <si>
    <t>未检出</t>
  </si>
  <si>
    <r>
      <t>检查：黄生力</t>
    </r>
    <r>
      <rPr>
        <sz val="11"/>
        <rFont val="Times New Roman"/>
        <family val="1"/>
      </rPr>
      <t xml:space="preserve">  </t>
    </r>
  </si>
  <si>
    <r>
      <t>NH4</t>
    </r>
    <r>
      <rPr>
        <vertAlign val="superscript"/>
        <sz val="11"/>
        <rFont val="Times New Roman"/>
        <family val="1"/>
      </rPr>
      <t>+</t>
    </r>
  </si>
  <si>
    <t>单位名称</t>
  </si>
  <si>
    <t>电话</t>
  </si>
  <si>
    <t>联系人</t>
  </si>
  <si>
    <t>项目名称</t>
  </si>
  <si>
    <t>客户类型</t>
  </si>
  <si>
    <t>□设计院所  □设备厂商  □科研试验  □直接用户  □环保.水处理  □其他</t>
  </si>
  <si>
    <t>邮箱</t>
  </si>
  <si>
    <t>填表日期：    年    月   日</t>
  </si>
  <si>
    <r>
      <t>.</t>
    </r>
    <r>
      <rPr>
        <sz val="11"/>
        <rFont val="宋体"/>
        <family val="0"/>
      </rPr>
      <t>废水来源</t>
    </r>
  </si>
  <si>
    <r>
      <rPr>
        <sz val="11"/>
        <rFont val="宋体"/>
        <family val="0"/>
      </rPr>
      <t>废水量，</t>
    </r>
    <r>
      <rPr>
        <sz val="11"/>
        <rFont val="Times New Roman"/>
        <family val="1"/>
      </rPr>
      <t>m3/h</t>
    </r>
  </si>
  <si>
    <t>废水成分</t>
  </si>
  <si>
    <t>浊度，NTU</t>
  </si>
  <si>
    <t>mg/L</t>
  </si>
  <si>
    <t>出水温度，℃</t>
  </si>
  <si>
    <t>水中阳离子</t>
  </si>
  <si>
    <t>水中阴离子</t>
  </si>
  <si>
    <r>
      <t>COD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mg/L</t>
    </r>
  </si>
  <si>
    <t>水质反馈表</t>
  </si>
  <si>
    <t>备注</t>
  </si>
  <si>
    <r>
      <t>T</t>
    </r>
    <r>
      <rPr>
        <sz val="12"/>
        <rFont val="宋体"/>
        <family val="0"/>
      </rPr>
      <t>DS，mg/L</t>
    </r>
  </si>
  <si>
    <r>
      <rPr>
        <sz val="11"/>
        <rFont val="宋体"/>
        <family val="0"/>
      </rPr>
      <t>悬浮物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mg/L</t>
    </r>
  </si>
  <si>
    <r>
      <t>Fe</t>
    </r>
    <r>
      <rPr>
        <vertAlign val="superscript"/>
        <sz val="11"/>
        <rFont val="Times New Roman"/>
        <family val="1"/>
      </rPr>
      <t>3+</t>
    </r>
  </si>
  <si>
    <r>
      <t>Ca</t>
    </r>
    <r>
      <rPr>
        <vertAlign val="superscript"/>
        <sz val="11"/>
        <rFont val="Times New Roman"/>
        <family val="1"/>
      </rPr>
      <t>2+</t>
    </r>
  </si>
  <si>
    <r>
      <t>As</t>
    </r>
    <r>
      <rPr>
        <vertAlign val="superscript"/>
        <sz val="11"/>
        <rFont val="Times New Roman"/>
        <family val="1"/>
      </rPr>
      <t>3+</t>
    </r>
    <r>
      <rPr>
        <sz val="11"/>
        <rFont val="Times New Roman"/>
        <family val="1"/>
      </rPr>
      <t>/As</t>
    </r>
    <r>
      <rPr>
        <vertAlign val="superscript"/>
        <sz val="11"/>
        <rFont val="Times New Roman"/>
        <family val="1"/>
      </rPr>
      <t>5+</t>
    </r>
  </si>
  <si>
    <r>
      <rPr>
        <sz val="11"/>
        <rFont val="宋体"/>
        <family val="0"/>
      </rPr>
      <t>永久硬度</t>
    </r>
    <r>
      <rPr>
        <sz val="11"/>
        <rFont val="宋体"/>
        <family val="0"/>
      </rPr>
      <t>，</t>
    </r>
    <r>
      <rPr>
        <sz val="11"/>
        <rFont val="Times New Roman"/>
        <family val="1"/>
      </rPr>
      <t>mg/L</t>
    </r>
  </si>
  <si>
    <t>总硬度，mg/L</t>
  </si>
  <si>
    <r>
      <t>碱度</t>
    </r>
    <r>
      <rPr>
        <sz val="12"/>
        <rFont val="宋体"/>
        <family val="0"/>
      </rPr>
      <t>，mg/L</t>
    </r>
  </si>
  <si>
    <r>
      <t>注：硬度，碱度均以CaCO</t>
    </r>
    <r>
      <rPr>
        <vertAlign val="subscript"/>
        <sz val="11"/>
        <rFont val="宋体"/>
        <family val="0"/>
      </rPr>
      <t>3</t>
    </r>
    <r>
      <rPr>
        <sz val="11"/>
        <rFont val="宋体"/>
        <family val="0"/>
      </rPr>
      <t>计</t>
    </r>
  </si>
  <si>
    <t>请提供废水详细的技术参数说明，以便明确工艺及使用要求。</t>
  </si>
  <si>
    <t>其他</t>
  </si>
  <si>
    <t>废水期望处理目标</t>
  </si>
  <si>
    <t>废水具体水质（可补充）</t>
  </si>
</sst>
</file>

<file path=xl/styles.xml><?xml version="1.0" encoding="utf-8"?>
<styleSheet xmlns="http://schemas.openxmlformats.org/spreadsheetml/2006/main">
  <numFmts count="3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0000000_ "/>
    <numFmt numFmtId="189" formatCode="0.00000000000_ "/>
    <numFmt numFmtId="190" formatCode="0.000000000_ "/>
    <numFmt numFmtId="191" formatCode="0.0000000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.00_ "/>
    <numFmt numFmtId="198" formatCode="0.0_ "/>
  </numFmts>
  <fonts count="43">
    <font>
      <sz val="12"/>
      <name val="宋体"/>
      <family val="0"/>
    </font>
    <font>
      <b/>
      <sz val="18"/>
      <name val="宋体"/>
      <family val="0"/>
    </font>
    <font>
      <b/>
      <sz val="18"/>
      <name val="Times New Roman"/>
      <family val="1"/>
    </font>
    <font>
      <sz val="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vertAlign val="subscript"/>
      <sz val="11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vertAlign val="subscript"/>
      <sz val="11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97" fontId="5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97" fontId="5" fillId="0" borderId="11" xfId="0" applyNumberFormat="1" applyFont="1" applyBorder="1" applyAlignment="1">
      <alignment horizontal="center" vertical="center" wrapText="1"/>
    </xf>
    <xf numFmtId="197" fontId="5" fillId="0" borderId="13" xfId="0" applyNumberFormat="1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197" fontId="5" fillId="0" borderId="13" xfId="0" applyNumberFormat="1" applyFont="1" applyBorder="1" applyAlignment="1">
      <alignment horizontal="center" vertical="center" wrapText="1"/>
    </xf>
    <xf numFmtId="197" fontId="5" fillId="0" borderId="1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97" fontId="5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97" fontId="4" fillId="0" borderId="11" xfId="0" applyNumberFormat="1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G18" sqref="G18"/>
    </sheetView>
  </sheetViews>
  <sheetFormatPr defaultColWidth="16.125" defaultRowHeight="27" customHeight="1"/>
  <cols>
    <col min="1" max="1" width="12.625" style="1" customWidth="1"/>
    <col min="2" max="2" width="12.875" style="1" customWidth="1"/>
    <col min="3" max="3" width="13.25390625" style="1" customWidth="1"/>
    <col min="4" max="4" width="13.00390625" style="1" customWidth="1"/>
    <col min="5" max="5" width="14.75390625" style="1" customWidth="1"/>
    <col min="6" max="6" width="13.50390625" style="1" customWidth="1"/>
    <col min="7" max="7" width="24.125" style="1" customWidth="1"/>
    <col min="8" max="16384" width="16.125" style="1" customWidth="1"/>
  </cols>
  <sheetData>
    <row r="1" spans="1:6" ht="32.25" customHeight="1">
      <c r="A1" s="32" t="s">
        <v>93</v>
      </c>
      <c r="B1" s="32"/>
      <c r="C1" s="32"/>
      <c r="D1" s="32"/>
      <c r="E1" s="32"/>
      <c r="F1" s="32"/>
    </row>
    <row r="2" spans="1:5" ht="32.25" customHeight="1">
      <c r="A2" s="10"/>
      <c r="B2" s="10"/>
      <c r="C2" s="10"/>
      <c r="E2" s="1" t="s">
        <v>83</v>
      </c>
    </row>
    <row r="3" spans="1:6" ht="26.25" customHeight="1">
      <c r="A3" s="11" t="s">
        <v>76</v>
      </c>
      <c r="B3" s="12"/>
      <c r="C3" s="5" t="s">
        <v>78</v>
      </c>
      <c r="D3" s="6"/>
      <c r="E3" s="13" t="s">
        <v>77</v>
      </c>
      <c r="F3" s="6"/>
    </row>
    <row r="4" spans="1:6" ht="27.75" customHeight="1">
      <c r="A4" s="11" t="s">
        <v>79</v>
      </c>
      <c r="B4" s="11"/>
      <c r="C4" s="5" t="s">
        <v>6</v>
      </c>
      <c r="D4" s="5"/>
      <c r="E4" s="13" t="s">
        <v>82</v>
      </c>
      <c r="F4" s="6"/>
    </row>
    <row r="5" spans="1:6" ht="27" customHeight="1">
      <c r="A5" s="11" t="s">
        <v>80</v>
      </c>
      <c r="B5" s="25" t="s">
        <v>81</v>
      </c>
      <c r="C5" s="27"/>
      <c r="D5" s="27"/>
      <c r="E5" s="27"/>
      <c r="F5" s="26"/>
    </row>
    <row r="6" spans="1:6" ht="27" customHeight="1">
      <c r="A6" s="12" t="s">
        <v>84</v>
      </c>
      <c r="B6" s="20"/>
      <c r="C6" s="21"/>
      <c r="D6" s="21"/>
      <c r="E6" s="21"/>
      <c r="F6" s="22"/>
    </row>
    <row r="7" spans="1:6" ht="24" customHeight="1">
      <c r="A7" s="14" t="s">
        <v>86</v>
      </c>
      <c r="B7" s="20"/>
      <c r="C7" s="21"/>
      <c r="D7" s="21"/>
      <c r="E7" s="21"/>
      <c r="F7" s="22"/>
    </row>
    <row r="8" spans="1:10" ht="24" customHeight="1">
      <c r="A8" s="12" t="s">
        <v>85</v>
      </c>
      <c r="B8" s="9"/>
      <c r="C8" s="9" t="s">
        <v>96</v>
      </c>
      <c r="D8" s="9"/>
      <c r="E8" s="11" t="s">
        <v>21</v>
      </c>
      <c r="F8" s="9"/>
      <c r="I8" s="41"/>
      <c r="J8" s="18"/>
    </row>
    <row r="9" spans="1:10" ht="24" customHeight="1">
      <c r="A9" s="11" t="s">
        <v>16</v>
      </c>
      <c r="B9" s="9"/>
      <c r="C9" s="17" t="s">
        <v>89</v>
      </c>
      <c r="D9" s="9"/>
      <c r="E9" s="11" t="s">
        <v>87</v>
      </c>
      <c r="F9" s="9"/>
      <c r="I9" s="19"/>
      <c r="J9" s="18"/>
    </row>
    <row r="10" spans="1:10" ht="24" customHeight="1">
      <c r="A10" s="9" t="s">
        <v>46</v>
      </c>
      <c r="B10" s="9"/>
      <c r="C10" s="9" t="s">
        <v>92</v>
      </c>
      <c r="D10" s="9"/>
      <c r="E10" s="37" t="s">
        <v>95</v>
      </c>
      <c r="F10" s="9"/>
      <c r="I10" s="15"/>
      <c r="J10" s="16"/>
    </row>
    <row r="11" spans="1:10" ht="24" customHeight="1">
      <c r="A11" s="42" t="s">
        <v>101</v>
      </c>
      <c r="B11" s="9"/>
      <c r="C11" s="9" t="s">
        <v>100</v>
      </c>
      <c r="D11" s="9"/>
      <c r="E11" s="37" t="s">
        <v>102</v>
      </c>
      <c r="F11" s="9"/>
      <c r="I11" s="19"/>
      <c r="J11" s="18"/>
    </row>
    <row r="12" spans="1:10" ht="24" customHeight="1">
      <c r="A12" s="40" t="s">
        <v>107</v>
      </c>
      <c r="B12" s="38"/>
      <c r="C12" s="38"/>
      <c r="D12" s="38"/>
      <c r="E12" s="38"/>
      <c r="F12" s="39"/>
      <c r="I12" s="19"/>
      <c r="J12" s="18"/>
    </row>
    <row r="13" spans="1:6" ht="24" customHeight="1">
      <c r="A13" s="11" t="s">
        <v>90</v>
      </c>
      <c r="B13" s="5" t="s">
        <v>88</v>
      </c>
      <c r="C13" s="11" t="s">
        <v>91</v>
      </c>
      <c r="D13" s="5" t="s">
        <v>88</v>
      </c>
      <c r="E13" s="47" t="s">
        <v>105</v>
      </c>
      <c r="F13" s="5" t="s">
        <v>88</v>
      </c>
    </row>
    <row r="14" spans="1:6" ht="24" customHeight="1">
      <c r="A14" s="6" t="s">
        <v>98</v>
      </c>
      <c r="B14" s="9"/>
      <c r="C14" s="6" t="s">
        <v>57</v>
      </c>
      <c r="D14" s="9"/>
      <c r="E14" s="5" t="s">
        <v>48</v>
      </c>
      <c r="F14" s="6"/>
    </row>
    <row r="15" spans="1:6" ht="24" customHeight="1">
      <c r="A15" s="6" t="s">
        <v>47</v>
      </c>
      <c r="B15" s="9"/>
      <c r="C15" s="6" t="s">
        <v>58</v>
      </c>
      <c r="D15" s="9"/>
      <c r="E15" s="5" t="s">
        <v>54</v>
      </c>
      <c r="F15" s="9"/>
    </row>
    <row r="16" spans="1:6" ht="24" customHeight="1">
      <c r="A16" s="6" t="s">
        <v>97</v>
      </c>
      <c r="B16" s="9"/>
      <c r="C16" s="6" t="s">
        <v>59</v>
      </c>
      <c r="D16" s="9"/>
      <c r="E16" s="6" t="s">
        <v>99</v>
      </c>
      <c r="F16" s="5"/>
    </row>
    <row r="17" spans="1:6" ht="24" customHeight="1">
      <c r="A17" s="6" t="s">
        <v>51</v>
      </c>
      <c r="B17" s="9"/>
      <c r="C17" s="6" t="s">
        <v>61</v>
      </c>
      <c r="D17" s="9"/>
      <c r="E17" s="6" t="s">
        <v>60</v>
      </c>
      <c r="F17" s="6"/>
    </row>
    <row r="18" spans="1:6" ht="24" customHeight="1">
      <c r="A18" s="6" t="s">
        <v>75</v>
      </c>
      <c r="B18" s="9"/>
      <c r="C18" s="6" t="s">
        <v>63</v>
      </c>
      <c r="D18" s="9"/>
      <c r="E18" s="6" t="s">
        <v>62</v>
      </c>
      <c r="F18" s="6"/>
    </row>
    <row r="19" spans="1:6" ht="24" customHeight="1">
      <c r="A19" s="6" t="s">
        <v>53</v>
      </c>
      <c r="B19" s="9"/>
      <c r="C19" s="6" t="s">
        <v>65</v>
      </c>
      <c r="D19" s="9"/>
      <c r="E19" s="6" t="s">
        <v>64</v>
      </c>
      <c r="F19" s="6"/>
    </row>
    <row r="20" spans="1:6" ht="24" customHeight="1">
      <c r="A20" s="6" t="s">
        <v>55</v>
      </c>
      <c r="B20" s="9"/>
      <c r="C20" s="6" t="s">
        <v>67</v>
      </c>
      <c r="D20" s="9"/>
      <c r="E20" s="6" t="s">
        <v>66</v>
      </c>
      <c r="F20" s="6"/>
    </row>
    <row r="21" spans="1:6" ht="24" customHeight="1">
      <c r="A21" s="47" t="s">
        <v>106</v>
      </c>
      <c r="B21" s="23"/>
      <c r="C21" s="44"/>
      <c r="D21" s="44"/>
      <c r="E21" s="44"/>
      <c r="F21" s="24"/>
    </row>
    <row r="22" spans="1:6" ht="24" customHeight="1">
      <c r="A22" s="5" t="s">
        <v>94</v>
      </c>
      <c r="B22" s="23"/>
      <c r="C22" s="44"/>
      <c r="D22" s="44"/>
      <c r="E22" s="44"/>
      <c r="F22" s="24"/>
    </row>
    <row r="23" spans="1:6" ht="26.25" customHeight="1">
      <c r="A23" s="43" t="s">
        <v>103</v>
      </c>
      <c r="B23" s="43"/>
      <c r="C23" s="43"/>
      <c r="D23" s="8"/>
      <c r="E23" s="8"/>
      <c r="F23" s="8"/>
    </row>
    <row r="24" spans="1:6" ht="27" customHeight="1">
      <c r="A24" s="46" t="s">
        <v>104</v>
      </c>
      <c r="B24" s="45"/>
      <c r="C24" s="45"/>
      <c r="D24" s="45"/>
      <c r="E24" s="45"/>
      <c r="F24" s="45"/>
    </row>
  </sheetData>
  <sheetProtection/>
  <mergeCells count="13">
    <mergeCell ref="B21:F21"/>
    <mergeCell ref="A24:F24"/>
    <mergeCell ref="B6:F6"/>
    <mergeCell ref="A1:F1"/>
    <mergeCell ref="I11:J11"/>
    <mergeCell ref="I12:J12"/>
    <mergeCell ref="A12:F12"/>
    <mergeCell ref="A23:C23"/>
    <mergeCell ref="B22:F22"/>
    <mergeCell ref="I8:J8"/>
    <mergeCell ref="I9:J9"/>
    <mergeCell ref="B7:F7"/>
    <mergeCell ref="B5:F5"/>
  </mergeCells>
  <printOptions/>
  <pageMargins left="0.51" right="0.42" top="0.65" bottom="0.47" header="0.43" footer="0.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E30" sqref="E30"/>
    </sheetView>
  </sheetViews>
  <sheetFormatPr defaultColWidth="12.625" defaultRowHeight="36" customHeight="1"/>
  <cols>
    <col min="1" max="1" width="10.125" style="0" customWidth="1"/>
    <col min="2" max="2" width="13.125" style="0" customWidth="1"/>
  </cols>
  <sheetData>
    <row r="1" spans="1:7" ht="33.75" customHeight="1">
      <c r="A1" s="32" t="s">
        <v>39</v>
      </c>
      <c r="B1" s="32"/>
      <c r="C1" s="32"/>
      <c r="D1" s="32"/>
      <c r="E1" s="32"/>
      <c r="F1" s="32"/>
      <c r="G1" s="32"/>
    </row>
    <row r="2" spans="1:7" ht="23.25" customHeight="1">
      <c r="A2" s="33" t="s">
        <v>0</v>
      </c>
      <c r="B2" s="33"/>
      <c r="C2" s="6" t="s">
        <v>1</v>
      </c>
      <c r="D2" s="5" t="s">
        <v>2</v>
      </c>
      <c r="E2" s="6"/>
      <c r="F2" s="5" t="s">
        <v>3</v>
      </c>
      <c r="G2" s="6" t="s">
        <v>72</v>
      </c>
    </row>
    <row r="3" spans="1:7" ht="23.25" customHeight="1">
      <c r="A3" s="33" t="s">
        <v>4</v>
      </c>
      <c r="B3" s="33"/>
      <c r="C3" s="33" t="s">
        <v>5</v>
      </c>
      <c r="D3" s="33"/>
      <c r="E3" s="33"/>
      <c r="F3" s="5" t="s">
        <v>6</v>
      </c>
      <c r="G3" s="6" t="s">
        <v>7</v>
      </c>
    </row>
    <row r="4" spans="1:7" ht="23.25" customHeight="1">
      <c r="A4" s="33" t="s">
        <v>8</v>
      </c>
      <c r="B4" s="33"/>
      <c r="C4" s="6" t="s">
        <v>9</v>
      </c>
      <c r="D4" s="5" t="s">
        <v>10</v>
      </c>
      <c r="E4" s="6"/>
      <c r="F4" s="5" t="s">
        <v>11</v>
      </c>
      <c r="G4" s="6" t="s">
        <v>12</v>
      </c>
    </row>
    <row r="5" spans="1:7" ht="23.25" customHeight="1">
      <c r="A5" s="34" t="s">
        <v>40</v>
      </c>
      <c r="B5" s="34"/>
      <c r="C5" s="6"/>
      <c r="D5" s="5" t="s">
        <v>13</v>
      </c>
      <c r="E5" s="6"/>
      <c r="F5" s="5" t="s">
        <v>14</v>
      </c>
      <c r="G5" s="6" t="s">
        <v>15</v>
      </c>
    </row>
    <row r="6" spans="1:7" ht="23.25" customHeight="1">
      <c r="A6" s="33" t="s">
        <v>16</v>
      </c>
      <c r="B6" s="33"/>
      <c r="C6" s="5" t="s">
        <v>17</v>
      </c>
      <c r="D6" s="33" t="s">
        <v>18</v>
      </c>
      <c r="E6" s="33"/>
      <c r="F6" s="33" t="s">
        <v>41</v>
      </c>
      <c r="G6" s="33"/>
    </row>
    <row r="7" spans="1:7" ht="23.25" customHeight="1">
      <c r="A7" s="33" t="s">
        <v>19</v>
      </c>
      <c r="B7" s="33"/>
      <c r="C7" s="5" t="s">
        <v>17</v>
      </c>
      <c r="D7" s="33" t="s">
        <v>20</v>
      </c>
      <c r="E7" s="33"/>
      <c r="F7" s="36">
        <f>(D12+D13)*50.04</f>
        <v>447.15052592184054</v>
      </c>
      <c r="G7" s="36"/>
    </row>
    <row r="8" spans="1:7" ht="23.25" customHeight="1">
      <c r="A8" s="33" t="s">
        <v>21</v>
      </c>
      <c r="B8" s="33"/>
      <c r="C8" s="5" t="s">
        <v>17</v>
      </c>
      <c r="D8" s="33" t="s">
        <v>22</v>
      </c>
      <c r="E8" s="33"/>
      <c r="F8" s="36">
        <f>D22*50.04</f>
        <v>535.4165191740412</v>
      </c>
      <c r="G8" s="36"/>
    </row>
    <row r="9" spans="1:7" ht="23.25" customHeight="1">
      <c r="A9" s="33" t="s">
        <v>23</v>
      </c>
      <c r="B9" s="33"/>
      <c r="C9" s="5" t="s">
        <v>24</v>
      </c>
      <c r="D9" s="33" t="s">
        <v>25</v>
      </c>
      <c r="E9" s="33"/>
      <c r="F9" s="36"/>
      <c r="G9" s="34"/>
    </row>
    <row r="10" spans="1:7" ht="23.25" customHeight="1">
      <c r="A10" s="33" t="s">
        <v>26</v>
      </c>
      <c r="B10" s="33"/>
      <c r="C10" s="6"/>
      <c r="D10" s="33" t="s">
        <v>27</v>
      </c>
      <c r="E10" s="33"/>
      <c r="F10" s="34"/>
      <c r="G10" s="34"/>
    </row>
    <row r="11" spans="1:7" ht="23.25" customHeight="1">
      <c r="A11" s="33" t="s">
        <v>28</v>
      </c>
      <c r="B11" s="33"/>
      <c r="C11" s="5" t="s">
        <v>42</v>
      </c>
      <c r="D11" s="5" t="s">
        <v>43</v>
      </c>
      <c r="E11" s="5" t="s">
        <v>44</v>
      </c>
      <c r="F11" s="5" t="s">
        <v>29</v>
      </c>
      <c r="G11" s="5" t="s">
        <v>42</v>
      </c>
    </row>
    <row r="12" spans="1:7" ht="23.25" customHeight="1">
      <c r="A12" s="29" t="s">
        <v>30</v>
      </c>
      <c r="B12" s="6" t="s">
        <v>45</v>
      </c>
      <c r="C12" s="9">
        <v>112</v>
      </c>
      <c r="D12" s="9">
        <f>C12/20.04</f>
        <v>5.588822355289421</v>
      </c>
      <c r="E12" s="9">
        <f>D12/D27*100</f>
        <v>29.21733510532094</v>
      </c>
      <c r="F12" s="6" t="s">
        <v>46</v>
      </c>
      <c r="G12" s="6"/>
    </row>
    <row r="13" spans="1:7" ht="23.25" customHeight="1">
      <c r="A13" s="30"/>
      <c r="B13" s="6" t="s">
        <v>47</v>
      </c>
      <c r="C13" s="9">
        <v>40.7</v>
      </c>
      <c r="D13" s="9">
        <f>C13/12.16</f>
        <v>3.3470394736842106</v>
      </c>
      <c r="E13" s="9">
        <f>D13/D27*100</f>
        <v>17.497706618070595</v>
      </c>
      <c r="F13" s="5" t="s">
        <v>48</v>
      </c>
      <c r="G13" s="9">
        <v>11</v>
      </c>
    </row>
    <row r="14" spans="1:7" ht="23.25" customHeight="1">
      <c r="A14" s="30"/>
      <c r="B14" s="6" t="s">
        <v>49</v>
      </c>
      <c r="C14" s="9"/>
      <c r="D14" s="9"/>
      <c r="E14" s="9"/>
      <c r="F14" s="5" t="s">
        <v>50</v>
      </c>
      <c r="G14" s="5" t="s">
        <v>73</v>
      </c>
    </row>
    <row r="15" spans="1:7" ht="23.25" customHeight="1">
      <c r="A15" s="30"/>
      <c r="B15" s="6" t="s">
        <v>51</v>
      </c>
      <c r="C15" s="9"/>
      <c r="D15" s="9"/>
      <c r="E15" s="9"/>
      <c r="F15" s="5" t="s">
        <v>31</v>
      </c>
      <c r="G15" s="6"/>
    </row>
    <row r="16" spans="1:7" ht="23.25" customHeight="1">
      <c r="A16" s="30"/>
      <c r="B16" s="6" t="s">
        <v>52</v>
      </c>
      <c r="C16" s="9"/>
      <c r="D16" s="9"/>
      <c r="E16" s="9"/>
      <c r="F16" s="5" t="s">
        <v>32</v>
      </c>
      <c r="G16" s="6"/>
    </row>
    <row r="17" spans="1:7" ht="23.25" customHeight="1">
      <c r="A17" s="30"/>
      <c r="B17" s="6" t="s">
        <v>53</v>
      </c>
      <c r="C17" s="9">
        <f>D17*23</f>
        <v>234.42945065660712</v>
      </c>
      <c r="D17" s="9">
        <f>D27-D12-D13</f>
        <v>10.19258481115683</v>
      </c>
      <c r="E17" s="9">
        <f>D17/D27*100</f>
        <v>53.284958276608464</v>
      </c>
      <c r="F17" s="5" t="s">
        <v>54</v>
      </c>
      <c r="G17" s="6"/>
    </row>
    <row r="18" spans="1:7" ht="23.25" customHeight="1">
      <c r="A18" s="30"/>
      <c r="B18" s="6" t="s">
        <v>55</v>
      </c>
      <c r="C18" s="9"/>
      <c r="D18" s="9"/>
      <c r="E18" s="9"/>
      <c r="F18" s="6" t="s">
        <v>56</v>
      </c>
      <c r="G18" s="6"/>
    </row>
    <row r="19" spans="1:7" ht="23.25" customHeight="1">
      <c r="A19" s="31"/>
      <c r="B19" s="5" t="s">
        <v>33</v>
      </c>
      <c r="C19" s="9">
        <f>SUM(C12:C18)</f>
        <v>387.1294506566071</v>
      </c>
      <c r="D19" s="9">
        <f>SUM(D12:D18)</f>
        <v>19.128446640130463</v>
      </c>
      <c r="E19" s="9">
        <f>D19/D27*100</f>
        <v>100</v>
      </c>
      <c r="F19" s="5" t="s">
        <v>34</v>
      </c>
      <c r="G19" s="6"/>
    </row>
    <row r="20" spans="1:7" ht="23.25" customHeight="1">
      <c r="A20" s="29" t="s">
        <v>35</v>
      </c>
      <c r="B20" s="6" t="s">
        <v>57</v>
      </c>
      <c r="C20" s="9">
        <v>127.3</v>
      </c>
      <c r="D20" s="9">
        <f>C20/35.45</f>
        <v>3.5909732016925244</v>
      </c>
      <c r="E20" s="9">
        <f>D20/D27*100</f>
        <v>18.772947271938193</v>
      </c>
      <c r="F20" s="5" t="s">
        <v>36</v>
      </c>
      <c r="G20" s="9">
        <f>(C19+C27)-C22/2</f>
        <v>1073.379450656607</v>
      </c>
    </row>
    <row r="21" spans="1:7" ht="23.25" customHeight="1">
      <c r="A21" s="30"/>
      <c r="B21" s="6" t="s">
        <v>58</v>
      </c>
      <c r="C21" s="9">
        <v>232.5</v>
      </c>
      <c r="D21" s="9">
        <f>C21/48.06</f>
        <v>4.837702871410737</v>
      </c>
      <c r="E21" s="9">
        <f>D21/D27*100</f>
        <v>25.290620626044426</v>
      </c>
      <c r="F21" s="6" t="s">
        <v>37</v>
      </c>
      <c r="G21" s="6"/>
    </row>
    <row r="22" spans="1:7" ht="23.25" customHeight="1">
      <c r="A22" s="30"/>
      <c r="B22" s="6" t="s">
        <v>59</v>
      </c>
      <c r="C22" s="9">
        <v>652.9</v>
      </c>
      <c r="D22" s="9">
        <f>C22/61.02</f>
        <v>10.699770567027203</v>
      </c>
      <c r="E22" s="9">
        <f>D22/D27*100</f>
        <v>55.936432102017385</v>
      </c>
      <c r="F22" s="6" t="s">
        <v>60</v>
      </c>
      <c r="G22" s="6"/>
    </row>
    <row r="23" spans="1:7" ht="23.25" customHeight="1">
      <c r="A23" s="30"/>
      <c r="B23" s="6" t="s">
        <v>61</v>
      </c>
      <c r="C23" s="5" t="s">
        <v>73</v>
      </c>
      <c r="D23" s="9"/>
      <c r="E23" s="9"/>
      <c r="F23" s="6" t="s">
        <v>62</v>
      </c>
      <c r="G23" s="6"/>
    </row>
    <row r="24" spans="1:7" ht="23.25" customHeight="1">
      <c r="A24" s="30"/>
      <c r="B24" s="6" t="s">
        <v>63</v>
      </c>
      <c r="C24" s="6"/>
      <c r="D24" s="9"/>
      <c r="E24" s="9"/>
      <c r="F24" s="6" t="s">
        <v>64</v>
      </c>
      <c r="G24" s="6"/>
    </row>
    <row r="25" spans="1:7" ht="23.25" customHeight="1">
      <c r="A25" s="30"/>
      <c r="B25" s="6" t="s">
        <v>65</v>
      </c>
      <c r="C25" s="6"/>
      <c r="D25" s="9"/>
      <c r="E25" s="9"/>
      <c r="F25" s="6" t="s">
        <v>66</v>
      </c>
      <c r="G25" s="6"/>
    </row>
    <row r="26" spans="1:7" ht="23.25" customHeight="1">
      <c r="A26" s="30"/>
      <c r="B26" s="6" t="s">
        <v>67</v>
      </c>
      <c r="C26" s="6"/>
      <c r="D26" s="9"/>
      <c r="E26" s="9"/>
      <c r="F26" s="6" t="s">
        <v>68</v>
      </c>
      <c r="G26" s="6"/>
    </row>
    <row r="27" spans="1:7" ht="23.25" customHeight="1">
      <c r="A27" s="31"/>
      <c r="B27" s="5" t="s">
        <v>33</v>
      </c>
      <c r="C27" s="9">
        <f>SUM(C20:C26)</f>
        <v>1012.7</v>
      </c>
      <c r="D27" s="9">
        <f>SUM(D20:D26)</f>
        <v>19.128446640130463</v>
      </c>
      <c r="E27" s="9">
        <f>D27/D27*100</f>
        <v>100</v>
      </c>
      <c r="F27" s="6"/>
      <c r="G27" s="6"/>
    </row>
    <row r="28" spans="1:7" ht="23.25" customHeight="1">
      <c r="A28" s="33" t="s">
        <v>38</v>
      </c>
      <c r="B28" s="33"/>
      <c r="C28" s="34"/>
      <c r="D28" s="34"/>
      <c r="E28" s="34"/>
      <c r="F28" s="34"/>
      <c r="G28" s="34"/>
    </row>
    <row r="29" spans="1:7" ht="17.25" customHeight="1">
      <c r="A29" s="7"/>
      <c r="B29" s="7"/>
      <c r="C29" s="8"/>
      <c r="D29" s="8"/>
      <c r="E29" s="8"/>
      <c r="F29" s="8"/>
      <c r="G29" s="8"/>
    </row>
    <row r="30" spans="1:7" ht="16.5" customHeight="1">
      <c r="A30" s="2" t="s">
        <v>69</v>
      </c>
      <c r="B30" s="3" t="s">
        <v>70</v>
      </c>
      <c r="C30" s="35" t="s">
        <v>74</v>
      </c>
      <c r="D30" s="35"/>
      <c r="E30" s="4"/>
      <c r="F30" s="28" t="s">
        <v>71</v>
      </c>
      <c r="G30" s="28"/>
    </row>
  </sheetData>
  <sheetProtection/>
  <mergeCells count="28">
    <mergeCell ref="A1:G1"/>
    <mergeCell ref="A2:B2"/>
    <mergeCell ref="A3:B3"/>
    <mergeCell ref="C3:E3"/>
    <mergeCell ref="A4:B4"/>
    <mergeCell ref="A5:B5"/>
    <mergeCell ref="A6:B6"/>
    <mergeCell ref="D6:E6"/>
    <mergeCell ref="F6:G6"/>
    <mergeCell ref="A7:B7"/>
    <mergeCell ref="D7:E7"/>
    <mergeCell ref="F7:G7"/>
    <mergeCell ref="A8:B8"/>
    <mergeCell ref="D8:E8"/>
    <mergeCell ref="F8:G8"/>
    <mergeCell ref="A9:B9"/>
    <mergeCell ref="D9:E9"/>
    <mergeCell ref="F9:G9"/>
    <mergeCell ref="A28:B28"/>
    <mergeCell ref="C28:G28"/>
    <mergeCell ref="F30:G30"/>
    <mergeCell ref="C30:D30"/>
    <mergeCell ref="A10:B10"/>
    <mergeCell ref="D10:E10"/>
    <mergeCell ref="F10:G10"/>
    <mergeCell ref="A11:B11"/>
    <mergeCell ref="A12:A19"/>
    <mergeCell ref="A20:A27"/>
  </mergeCells>
  <printOptions/>
  <pageMargins left="0.51" right="0.52" top="0.63" bottom="0.66" header="0.5" footer="0.4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2011-10-10T03:13:39Z</cp:lastPrinted>
  <dcterms:created xsi:type="dcterms:W3CDTF">2011-10-09T14:36:26Z</dcterms:created>
  <dcterms:modified xsi:type="dcterms:W3CDTF">2016-09-12T08:01:33Z</dcterms:modified>
  <cp:category/>
  <cp:version/>
  <cp:contentType/>
  <cp:contentStatus/>
</cp:coreProperties>
</file>